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<sst xmlns="http://schemas.openxmlformats.org/spreadsheetml/2006/main" count="64" uniqueCount="53">
  <si>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N
п/п</t>
  </si>
  <si>
    <t>Адрес 
МКД</t>
  </si>
  <si>
    <t>Теплоснабжение</t>
  </si>
  <si>
    <t>Наличие ОДПУ ТЭ (1-да/нет)</t>
  </si>
  <si>
    <t>Совхоз им. Ленина дом 8</t>
  </si>
  <si>
    <t>Совхоз им. Ленина дом 9</t>
  </si>
  <si>
    <t>Совхоз им. Ленина дом 10</t>
  </si>
  <si>
    <t>Совхоз им. Ленина дом 11</t>
  </si>
  <si>
    <t>Совхоз им. Ленина дом 13</t>
  </si>
  <si>
    <t>Совхоз им. Ленина дом 14</t>
  </si>
  <si>
    <t>Совхоз им. Ленина дом 15</t>
  </si>
  <si>
    <t>Совхоз им. Ленина дом 16</t>
  </si>
  <si>
    <t>Совхоз им. Ленина дом 18</t>
  </si>
  <si>
    <t>Совхоз им. Ленина дом 19</t>
  </si>
  <si>
    <t>Совхоз им. Ленина дом 20</t>
  </si>
  <si>
    <t>ГВС</t>
  </si>
  <si>
    <t>ГВС офисы</t>
  </si>
  <si>
    <t>ХВС</t>
  </si>
  <si>
    <t>Совхоз им. Ленина дом 17/2</t>
  </si>
  <si>
    <t>Совхоз им. Ленина дом 16/1</t>
  </si>
  <si>
    <t>Совхоз им. Ленина дом 17/3</t>
  </si>
  <si>
    <t>Подпись:</t>
  </si>
  <si>
    <t>Гкал</t>
  </si>
  <si>
    <t>Теплоснабжение Офисы</t>
  </si>
  <si>
    <t>м3</t>
  </si>
  <si>
    <t>Теплоснабжение МКД</t>
  </si>
  <si>
    <t>Итого по теплоснабжению МКД</t>
  </si>
  <si>
    <t>ГВС МКД</t>
  </si>
  <si>
    <t>Итого по ГВС МКД</t>
  </si>
  <si>
    <t>ХВС МКД</t>
  </si>
  <si>
    <t>единица измерения</t>
  </si>
  <si>
    <t>Гкал на подогрев ГВС МКД</t>
  </si>
  <si>
    <t>Гкал на подогрев ГВС офисы</t>
  </si>
  <si>
    <t>Итого Гкал на подогрев ГВС МКД</t>
  </si>
  <si>
    <t>ХВС офисы</t>
  </si>
  <si>
    <t>Итого ХВС МКД</t>
  </si>
  <si>
    <t>Совхоз им. Ленина дом 1</t>
  </si>
  <si>
    <t>Совхоз им. Ленина дом 2</t>
  </si>
  <si>
    <t>Совхоз им. Ленина дом 3</t>
  </si>
  <si>
    <t>Совхоз им. Ленина дом 4</t>
  </si>
  <si>
    <t>Совхоз им. Ленина дом 5</t>
  </si>
  <si>
    <t>Совхоз им. Ленина дом 6</t>
  </si>
  <si>
    <t>Совхоз им. Ленина дом 7</t>
  </si>
  <si>
    <t>Совхоз им. Ленина дом 15/1</t>
  </si>
  <si>
    <t>Совхоз им. Ленина дом 17/1</t>
  </si>
  <si>
    <t>Итого:</t>
  </si>
  <si>
    <t>Совхоз им. Ленина дом 21</t>
  </si>
  <si>
    <t>Совхоз им. Ленина дом 22</t>
  </si>
  <si>
    <t>Главный инженер      Фомин В.Ю. __________</t>
  </si>
  <si>
    <t>Начальник ПТО         Гавшин В.А. __________</t>
  </si>
  <si>
    <t>Ведущий инженер     Сигачев А.В. __________</t>
  </si>
  <si>
    <t>ХВС на подогрев ГВС</t>
  </si>
  <si>
    <t>Объем потребленных коммунальных ресурсов по состоянию на отчетный период с 25 февраля 2017 года по 24 марта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</si>
</sst>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4" fillId="34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Layout" workbookViewId="0" topLeftCell="A1">
      <selection activeCell="K2" sqref="K1:P16384"/>
    </sheetView>
  </sheetViews>
  <sheetFormatPr defaultColWidth="12.00390625" defaultRowHeight="12.75" outlineLevelCol="1"/>
  <cols>
    <col min="1" max="1" width="7.125" style="1" customWidth="1"/>
    <col min="2" max="2" width="26.375" style="2" customWidth="1"/>
    <col min="3" max="3" width="9.125" style="3" hidden="1" customWidth="1" outlineLevel="1"/>
    <col min="4" max="4" width="11.75390625" style="4" customWidth="1" collapsed="1"/>
    <col min="5" max="5" width="11.75390625" style="4" customWidth="1"/>
    <col min="6" max="6" width="11.75390625" style="5" customWidth="1"/>
    <col min="7" max="10" width="11.75390625" style="6" customWidth="1"/>
    <col min="11" max="15" width="11.75390625" style="6" hidden="1" customWidth="1"/>
    <col min="16" max="16" width="11.75390625" style="7" hidden="1" customWidth="1"/>
    <col min="17" max="17" width="47.25390625" style="8" customWidth="1"/>
  </cols>
  <sheetData>
    <row r="1" spans="1:16" ht="34.5" customHeight="1">
      <c r="A1" s="44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.75" customHeight="1">
      <c r="A2" s="47" t="s">
        <v>0</v>
      </c>
      <c r="B2" s="47" t="s">
        <v>1</v>
      </c>
      <c r="C2" s="48" t="s">
        <v>2</v>
      </c>
      <c r="D2" s="48"/>
      <c r="E2" s="48"/>
      <c r="F2" s="48"/>
      <c r="G2" s="46" t="s">
        <v>15</v>
      </c>
      <c r="H2" s="47"/>
      <c r="I2" s="47"/>
      <c r="J2" s="47"/>
      <c r="K2" s="18"/>
      <c r="L2" s="18"/>
      <c r="M2" s="52" t="s">
        <v>17</v>
      </c>
      <c r="N2" s="53"/>
      <c r="O2" s="54"/>
      <c r="P2" s="55"/>
    </row>
    <row r="3" spans="1:16" ht="72" customHeight="1">
      <c r="A3" s="47"/>
      <c r="B3" s="47"/>
      <c r="C3" s="19" t="s">
        <v>3</v>
      </c>
      <c r="D3" s="20" t="s">
        <v>25</v>
      </c>
      <c r="E3" s="20" t="s">
        <v>23</v>
      </c>
      <c r="F3" s="21" t="s">
        <v>26</v>
      </c>
      <c r="G3" s="22" t="s">
        <v>27</v>
      </c>
      <c r="H3" s="22" t="s">
        <v>16</v>
      </c>
      <c r="I3" s="22" t="s">
        <v>28</v>
      </c>
      <c r="J3" s="22" t="s">
        <v>31</v>
      </c>
      <c r="K3" s="22" t="s">
        <v>32</v>
      </c>
      <c r="L3" s="22" t="s">
        <v>33</v>
      </c>
      <c r="M3" s="22" t="s">
        <v>29</v>
      </c>
      <c r="N3" s="22" t="s">
        <v>51</v>
      </c>
      <c r="O3" s="22" t="s">
        <v>34</v>
      </c>
      <c r="P3" s="22" t="s">
        <v>35</v>
      </c>
    </row>
    <row r="4" spans="1:16" ht="19.5" customHeight="1">
      <c r="A4" s="49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ht="24" customHeight="1">
      <c r="A5" s="42"/>
      <c r="B5" s="43"/>
      <c r="C5" s="17"/>
      <c r="D5" s="23" t="s">
        <v>22</v>
      </c>
      <c r="E5" s="23" t="s">
        <v>22</v>
      </c>
      <c r="F5" s="23" t="s">
        <v>22</v>
      </c>
      <c r="G5" s="23" t="s">
        <v>24</v>
      </c>
      <c r="H5" s="23" t="s">
        <v>24</v>
      </c>
      <c r="I5" s="23" t="s">
        <v>24</v>
      </c>
      <c r="J5" s="23" t="s">
        <v>22</v>
      </c>
      <c r="K5" s="23" t="s">
        <v>22</v>
      </c>
      <c r="L5" s="23" t="s">
        <v>22</v>
      </c>
      <c r="M5" s="23" t="s">
        <v>24</v>
      </c>
      <c r="N5" s="23" t="s">
        <v>24</v>
      </c>
      <c r="O5" s="23" t="s">
        <v>24</v>
      </c>
      <c r="P5" s="23" t="s">
        <v>24</v>
      </c>
    </row>
    <row r="6" spans="1:16" ht="21" customHeight="1" hidden="1">
      <c r="A6" s="24">
        <v>1</v>
      </c>
      <c r="B6" s="25" t="s">
        <v>36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7" s="10" customFormat="1" ht="21" customHeight="1" hidden="1">
      <c r="A7" s="24">
        <v>2</v>
      </c>
      <c r="B7" s="25" t="s">
        <v>37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9"/>
    </row>
    <row r="8" spans="1:16" ht="21" customHeight="1">
      <c r="A8" s="24">
        <v>1</v>
      </c>
      <c r="B8" s="25" t="s">
        <v>38</v>
      </c>
      <c r="C8" s="26">
        <v>1</v>
      </c>
      <c r="D8" s="27">
        <v>49.272</v>
      </c>
      <c r="E8" s="27"/>
      <c r="F8" s="27">
        <f>D8</f>
        <v>49.272</v>
      </c>
      <c r="G8" s="27">
        <v>383.13</v>
      </c>
      <c r="H8" s="27"/>
      <c r="I8" s="27">
        <f aca="true" t="shared" si="0" ref="I8:I24">G8</f>
        <v>383.13</v>
      </c>
      <c r="J8" s="27">
        <v>28.59</v>
      </c>
      <c r="K8" s="27"/>
      <c r="L8" s="27">
        <f>J8</f>
        <v>28.59</v>
      </c>
      <c r="M8" s="27">
        <v>455</v>
      </c>
      <c r="N8" s="27"/>
      <c r="O8" s="27"/>
      <c r="P8" s="27">
        <f>M8</f>
        <v>455</v>
      </c>
    </row>
    <row r="9" spans="1:16" ht="21" customHeight="1">
      <c r="A9" s="24">
        <v>2</v>
      </c>
      <c r="B9" s="25" t="s">
        <v>39</v>
      </c>
      <c r="C9" s="26"/>
      <c r="D9" s="27">
        <v>42.704</v>
      </c>
      <c r="E9" s="27"/>
      <c r="F9" s="27">
        <f aca="true" t="shared" si="1" ref="F9:F24">D9</f>
        <v>42.704</v>
      </c>
      <c r="G9" s="27">
        <v>398.53</v>
      </c>
      <c r="H9" s="27"/>
      <c r="I9" s="27">
        <f t="shared" si="0"/>
        <v>398.53</v>
      </c>
      <c r="J9" s="27">
        <v>29.123</v>
      </c>
      <c r="K9" s="27"/>
      <c r="L9" s="27">
        <f aca="true" t="shared" si="2" ref="L9:L21">J9</f>
        <v>29.123</v>
      </c>
      <c r="M9" s="27">
        <v>464</v>
      </c>
      <c r="N9" s="27"/>
      <c r="O9" s="27"/>
      <c r="P9" s="27">
        <f aca="true" t="shared" si="3" ref="P9:P24">M9</f>
        <v>464</v>
      </c>
    </row>
    <row r="10" spans="1:16" ht="21" customHeight="1">
      <c r="A10" s="24">
        <v>3</v>
      </c>
      <c r="B10" s="25" t="s">
        <v>40</v>
      </c>
      <c r="C10" s="26"/>
      <c r="D10" s="27">
        <v>44.39</v>
      </c>
      <c r="E10" s="27"/>
      <c r="F10" s="39">
        <f t="shared" si="1"/>
        <v>44.39</v>
      </c>
      <c r="G10" s="27">
        <v>371.1</v>
      </c>
      <c r="H10" s="27"/>
      <c r="I10" s="27">
        <f t="shared" si="0"/>
        <v>371.1</v>
      </c>
      <c r="J10" s="27">
        <v>23.769</v>
      </c>
      <c r="K10" s="27"/>
      <c r="L10" s="27">
        <f t="shared" si="2"/>
        <v>23.769</v>
      </c>
      <c r="M10" s="27">
        <v>345</v>
      </c>
      <c r="N10" s="27"/>
      <c r="O10" s="27"/>
      <c r="P10" s="27">
        <f t="shared" si="3"/>
        <v>345</v>
      </c>
    </row>
    <row r="11" spans="1:16" ht="21" customHeight="1">
      <c r="A11" s="24">
        <v>4</v>
      </c>
      <c r="B11" s="25" t="s">
        <v>41</v>
      </c>
      <c r="C11" s="26"/>
      <c r="D11" s="27">
        <v>51.141</v>
      </c>
      <c r="E11" s="27"/>
      <c r="F11" s="27">
        <f t="shared" si="1"/>
        <v>51.141</v>
      </c>
      <c r="G11" s="27">
        <v>400.72</v>
      </c>
      <c r="H11" s="27"/>
      <c r="I11" s="27">
        <f t="shared" si="0"/>
        <v>400.72</v>
      </c>
      <c r="J11" s="27">
        <v>28.828</v>
      </c>
      <c r="K11" s="27"/>
      <c r="L11" s="27">
        <f t="shared" si="2"/>
        <v>28.828</v>
      </c>
      <c r="M11" s="27">
        <v>543</v>
      </c>
      <c r="N11" s="27"/>
      <c r="O11" s="27"/>
      <c r="P11" s="27">
        <f t="shared" si="3"/>
        <v>543</v>
      </c>
    </row>
    <row r="12" spans="1:16" ht="21" customHeight="1">
      <c r="A12" s="24">
        <v>5</v>
      </c>
      <c r="B12" s="25" t="s">
        <v>42</v>
      </c>
      <c r="C12" s="26"/>
      <c r="D12" s="27">
        <v>49.252</v>
      </c>
      <c r="E12" s="27"/>
      <c r="F12" s="27">
        <f t="shared" si="1"/>
        <v>49.252</v>
      </c>
      <c r="G12" s="27">
        <v>365.02</v>
      </c>
      <c r="H12" s="27"/>
      <c r="I12" s="27">
        <f t="shared" si="0"/>
        <v>365.02</v>
      </c>
      <c r="J12" s="27">
        <v>25.875</v>
      </c>
      <c r="K12" s="27"/>
      <c r="L12" s="27">
        <f t="shared" si="2"/>
        <v>25.875</v>
      </c>
      <c r="M12" s="27">
        <v>422</v>
      </c>
      <c r="N12" s="27"/>
      <c r="O12" s="27"/>
      <c r="P12" s="27">
        <f t="shared" si="3"/>
        <v>422</v>
      </c>
    </row>
    <row r="13" spans="1:16" ht="21" customHeight="1">
      <c r="A13" s="24">
        <v>6</v>
      </c>
      <c r="B13" s="25" t="s">
        <v>4</v>
      </c>
      <c r="C13" s="26"/>
      <c r="D13" s="27">
        <v>43.888</v>
      </c>
      <c r="E13" s="27"/>
      <c r="F13" s="39">
        <f t="shared" si="1"/>
        <v>43.888</v>
      </c>
      <c r="G13" s="27">
        <v>341.35</v>
      </c>
      <c r="H13" s="27"/>
      <c r="I13" s="27">
        <f t="shared" si="0"/>
        <v>341.35</v>
      </c>
      <c r="J13" s="27">
        <v>30.137</v>
      </c>
      <c r="K13" s="27"/>
      <c r="L13" s="27">
        <f t="shared" si="2"/>
        <v>30.137</v>
      </c>
      <c r="M13" s="27">
        <v>572</v>
      </c>
      <c r="N13" s="27"/>
      <c r="O13" s="27"/>
      <c r="P13" s="27">
        <f t="shared" si="3"/>
        <v>572</v>
      </c>
    </row>
    <row r="14" spans="1:16" ht="21" customHeight="1">
      <c r="A14" s="24">
        <v>7</v>
      </c>
      <c r="B14" s="25" t="s">
        <v>5</v>
      </c>
      <c r="C14" s="26"/>
      <c r="D14" s="27">
        <v>44.374</v>
      </c>
      <c r="E14" s="27"/>
      <c r="F14" s="27">
        <f t="shared" si="1"/>
        <v>44.374</v>
      </c>
      <c r="G14" s="27">
        <v>346.92</v>
      </c>
      <c r="H14" s="27"/>
      <c r="I14" s="27">
        <f t="shared" si="0"/>
        <v>346.92</v>
      </c>
      <c r="J14" s="27">
        <v>31.478</v>
      </c>
      <c r="K14" s="27"/>
      <c r="L14" s="27">
        <f t="shared" si="2"/>
        <v>31.478</v>
      </c>
      <c r="M14" s="27">
        <v>611</v>
      </c>
      <c r="N14" s="27"/>
      <c r="O14" s="27"/>
      <c r="P14" s="27">
        <f t="shared" si="3"/>
        <v>611</v>
      </c>
    </row>
    <row r="15" spans="1:16" ht="21" customHeight="1">
      <c r="A15" s="24">
        <v>8</v>
      </c>
      <c r="B15" s="25" t="s">
        <v>6</v>
      </c>
      <c r="C15" s="26"/>
      <c r="D15" s="27">
        <v>48.778</v>
      </c>
      <c r="E15" s="27"/>
      <c r="F15" s="39">
        <f t="shared" si="1"/>
        <v>48.778</v>
      </c>
      <c r="G15" s="27">
        <v>259.05</v>
      </c>
      <c r="H15" s="27"/>
      <c r="I15" s="27">
        <f t="shared" si="0"/>
        <v>259.05</v>
      </c>
      <c r="J15" s="27">
        <v>27.82</v>
      </c>
      <c r="K15" s="27"/>
      <c r="L15" s="27">
        <f t="shared" si="2"/>
        <v>27.82</v>
      </c>
      <c r="M15" s="27">
        <v>684</v>
      </c>
      <c r="N15" s="27"/>
      <c r="O15" s="27"/>
      <c r="P15" s="27">
        <f t="shared" si="3"/>
        <v>684</v>
      </c>
    </row>
    <row r="16" spans="1:16" ht="21" customHeight="1">
      <c r="A16" s="24">
        <v>9</v>
      </c>
      <c r="B16" s="25" t="s">
        <v>7</v>
      </c>
      <c r="C16" s="26"/>
      <c r="D16" s="27">
        <v>42.513</v>
      </c>
      <c r="E16" s="27"/>
      <c r="F16" s="27">
        <f t="shared" si="1"/>
        <v>42.513</v>
      </c>
      <c r="G16" s="27">
        <v>367.911</v>
      </c>
      <c r="H16" s="27"/>
      <c r="I16" s="27">
        <f t="shared" si="0"/>
        <v>367.911</v>
      </c>
      <c r="J16" s="27">
        <v>28.332</v>
      </c>
      <c r="K16" s="27"/>
      <c r="L16" s="27">
        <f t="shared" si="2"/>
        <v>28.332</v>
      </c>
      <c r="M16" s="27">
        <v>466</v>
      </c>
      <c r="N16" s="27"/>
      <c r="O16" s="27"/>
      <c r="P16" s="27">
        <f t="shared" si="3"/>
        <v>466</v>
      </c>
    </row>
    <row r="17" spans="1:16" ht="21" customHeight="1">
      <c r="A17" s="24">
        <v>10</v>
      </c>
      <c r="B17" s="25" t="s">
        <v>8</v>
      </c>
      <c r="C17" s="26"/>
      <c r="D17" s="27">
        <v>94.569</v>
      </c>
      <c r="E17" s="27"/>
      <c r="F17" s="27">
        <f t="shared" si="1"/>
        <v>94.569</v>
      </c>
      <c r="G17" s="27">
        <v>884.02</v>
      </c>
      <c r="H17" s="27"/>
      <c r="I17" s="27">
        <f t="shared" si="0"/>
        <v>884.02</v>
      </c>
      <c r="J17" s="27">
        <v>74.92</v>
      </c>
      <c r="K17" s="27"/>
      <c r="L17" s="27">
        <f t="shared" si="2"/>
        <v>74.92</v>
      </c>
      <c r="M17" s="27">
        <v>1325</v>
      </c>
      <c r="N17" s="27"/>
      <c r="O17" s="27"/>
      <c r="P17" s="27">
        <f t="shared" si="3"/>
        <v>1325</v>
      </c>
    </row>
    <row r="18" spans="1:16" ht="21" customHeight="1">
      <c r="A18" s="24">
        <v>11</v>
      </c>
      <c r="B18" s="25" t="s">
        <v>9</v>
      </c>
      <c r="C18" s="26"/>
      <c r="D18" s="27">
        <v>89.352</v>
      </c>
      <c r="E18" s="27"/>
      <c r="F18" s="27">
        <f t="shared" si="1"/>
        <v>89.352</v>
      </c>
      <c r="G18" s="27">
        <v>1017.62</v>
      </c>
      <c r="H18" s="27"/>
      <c r="I18" s="27">
        <f t="shared" si="0"/>
        <v>1017.62</v>
      </c>
      <c r="J18" s="27">
        <v>74.119</v>
      </c>
      <c r="K18" s="27"/>
      <c r="L18" s="27">
        <f t="shared" si="2"/>
        <v>74.119</v>
      </c>
      <c r="M18" s="27">
        <v>1247</v>
      </c>
      <c r="N18" s="27"/>
      <c r="O18" s="27"/>
      <c r="P18" s="27">
        <f t="shared" si="3"/>
        <v>1247</v>
      </c>
    </row>
    <row r="19" spans="1:16" ht="21" customHeight="1">
      <c r="A19" s="24">
        <v>12</v>
      </c>
      <c r="B19" s="25" t="s">
        <v>10</v>
      </c>
      <c r="C19" s="26"/>
      <c r="D19" s="27">
        <v>61.154</v>
      </c>
      <c r="E19" s="27"/>
      <c r="F19" s="27">
        <f t="shared" si="1"/>
        <v>61.154</v>
      </c>
      <c r="G19" s="27">
        <v>628.47</v>
      </c>
      <c r="H19" s="27"/>
      <c r="I19" s="27">
        <f t="shared" si="0"/>
        <v>628.47</v>
      </c>
      <c r="J19" s="27">
        <v>49.719</v>
      </c>
      <c r="K19" s="27"/>
      <c r="L19" s="27">
        <f t="shared" si="2"/>
        <v>49.719</v>
      </c>
      <c r="M19" s="27">
        <v>713</v>
      </c>
      <c r="N19" s="27"/>
      <c r="O19" s="27"/>
      <c r="P19" s="27">
        <f t="shared" si="3"/>
        <v>713</v>
      </c>
    </row>
    <row r="20" spans="1:16" ht="21" customHeight="1">
      <c r="A20" s="24">
        <v>13</v>
      </c>
      <c r="B20" s="25" t="s">
        <v>43</v>
      </c>
      <c r="C20" s="26"/>
      <c r="D20" s="27">
        <v>67.486</v>
      </c>
      <c r="E20" s="27"/>
      <c r="F20" s="27">
        <f t="shared" si="1"/>
        <v>67.486</v>
      </c>
      <c r="G20" s="27">
        <v>502.84</v>
      </c>
      <c r="H20" s="27"/>
      <c r="I20" s="27">
        <f t="shared" si="0"/>
        <v>502.84</v>
      </c>
      <c r="J20" s="27">
        <v>41.068</v>
      </c>
      <c r="K20" s="27"/>
      <c r="L20" s="27">
        <f t="shared" si="2"/>
        <v>41.068</v>
      </c>
      <c r="M20" s="27">
        <v>1216</v>
      </c>
      <c r="N20" s="27"/>
      <c r="O20" s="27"/>
      <c r="P20" s="27">
        <f t="shared" si="3"/>
        <v>1216</v>
      </c>
    </row>
    <row r="21" spans="1:16" ht="21" customHeight="1">
      <c r="A21" s="24">
        <v>14</v>
      </c>
      <c r="B21" s="25" t="s">
        <v>11</v>
      </c>
      <c r="C21" s="26"/>
      <c r="D21" s="27">
        <v>151.363</v>
      </c>
      <c r="E21" s="27"/>
      <c r="F21" s="27">
        <f t="shared" si="1"/>
        <v>151.363</v>
      </c>
      <c r="G21" s="27">
        <v>1070.55</v>
      </c>
      <c r="H21" s="27"/>
      <c r="I21" s="27">
        <f t="shared" si="0"/>
        <v>1070.55</v>
      </c>
      <c r="J21" s="27">
        <v>84.57</v>
      </c>
      <c r="K21" s="27"/>
      <c r="L21" s="27">
        <f t="shared" si="2"/>
        <v>84.57</v>
      </c>
      <c r="M21" s="27">
        <v>810</v>
      </c>
      <c r="N21" s="27"/>
      <c r="O21" s="27"/>
      <c r="P21" s="27">
        <f t="shared" si="3"/>
        <v>810</v>
      </c>
    </row>
    <row r="22" spans="1:16" ht="21" customHeight="1">
      <c r="A22" s="24">
        <v>15</v>
      </c>
      <c r="B22" s="25" t="s">
        <v>19</v>
      </c>
      <c r="C22" s="26"/>
      <c r="D22" s="27">
        <v>132.605</v>
      </c>
      <c r="E22" s="27"/>
      <c r="F22" s="27">
        <f>D22</f>
        <v>132.605</v>
      </c>
      <c r="G22" s="27">
        <v>0</v>
      </c>
      <c r="H22" s="27"/>
      <c r="I22" s="27">
        <f t="shared" si="0"/>
        <v>0</v>
      </c>
      <c r="J22" s="27">
        <v>0</v>
      </c>
      <c r="K22" s="27"/>
      <c r="L22" s="27">
        <f aca="true" t="shared" si="4" ref="L22:L28">J22</f>
        <v>0</v>
      </c>
      <c r="M22" s="27">
        <v>1048</v>
      </c>
      <c r="N22" s="27"/>
      <c r="O22" s="27"/>
      <c r="P22" s="27">
        <f t="shared" si="3"/>
        <v>1048</v>
      </c>
    </row>
    <row r="23" spans="1:16" ht="21" customHeight="1">
      <c r="A23" s="24">
        <v>16</v>
      </c>
      <c r="B23" s="25" t="s">
        <v>44</v>
      </c>
      <c r="C23" s="26"/>
      <c r="D23" s="27">
        <v>58.3</v>
      </c>
      <c r="E23" s="27"/>
      <c r="F23" s="27">
        <f t="shared" si="1"/>
        <v>58.3</v>
      </c>
      <c r="G23" s="27">
        <v>192.71</v>
      </c>
      <c r="H23" s="27"/>
      <c r="I23" s="27">
        <f t="shared" si="0"/>
        <v>192.71</v>
      </c>
      <c r="J23" s="27">
        <v>22.974</v>
      </c>
      <c r="K23" s="27"/>
      <c r="L23" s="27">
        <f t="shared" si="4"/>
        <v>22.974</v>
      </c>
      <c r="M23" s="27">
        <v>354</v>
      </c>
      <c r="N23" s="27"/>
      <c r="O23" s="27"/>
      <c r="P23" s="27">
        <f t="shared" si="3"/>
        <v>354</v>
      </c>
    </row>
    <row r="24" spans="1:16" ht="21" customHeight="1">
      <c r="A24" s="24">
        <v>17</v>
      </c>
      <c r="B24" s="25" t="s">
        <v>18</v>
      </c>
      <c r="C24" s="26"/>
      <c r="D24" s="27">
        <v>63.521</v>
      </c>
      <c r="E24" s="27"/>
      <c r="F24" s="39">
        <f t="shared" si="1"/>
        <v>63.521</v>
      </c>
      <c r="G24" s="27">
        <v>370.5</v>
      </c>
      <c r="H24" s="27"/>
      <c r="I24" s="27">
        <f t="shared" si="0"/>
        <v>370.5</v>
      </c>
      <c r="J24" s="27">
        <v>30.437</v>
      </c>
      <c r="K24" s="27"/>
      <c r="L24" s="27">
        <f t="shared" si="4"/>
        <v>30.437</v>
      </c>
      <c r="M24" s="27">
        <v>460</v>
      </c>
      <c r="N24" s="27"/>
      <c r="O24" s="27"/>
      <c r="P24" s="27">
        <f t="shared" si="3"/>
        <v>460</v>
      </c>
    </row>
    <row r="25" spans="1:16" ht="21" customHeight="1">
      <c r="A25" s="24">
        <v>18</v>
      </c>
      <c r="B25" s="25" t="s">
        <v>20</v>
      </c>
      <c r="C25" s="26"/>
      <c r="D25" s="27">
        <v>250.274</v>
      </c>
      <c r="E25" s="27"/>
      <c r="F25" s="27">
        <f>D25-E25</f>
        <v>250.274</v>
      </c>
      <c r="G25" s="27">
        <v>1698.78</v>
      </c>
      <c r="H25" s="27">
        <v>10</v>
      </c>
      <c r="I25" s="27">
        <f>G25-H25</f>
        <v>1688.78</v>
      </c>
      <c r="J25" s="27">
        <v>140.639</v>
      </c>
      <c r="K25" s="27"/>
      <c r="L25" s="27">
        <f t="shared" si="4"/>
        <v>140.639</v>
      </c>
      <c r="M25" s="27">
        <v>2781</v>
      </c>
      <c r="N25" s="27"/>
      <c r="O25" s="27">
        <v>20</v>
      </c>
      <c r="P25" s="27">
        <f>M25-O25</f>
        <v>2761</v>
      </c>
    </row>
    <row r="26" spans="1:16" ht="21" customHeight="1">
      <c r="A26" s="24">
        <v>19</v>
      </c>
      <c r="B26" s="25" t="s">
        <v>12</v>
      </c>
      <c r="C26" s="26"/>
      <c r="D26" s="27">
        <v>150.795</v>
      </c>
      <c r="E26" s="27"/>
      <c r="F26" s="38">
        <f>D26-J26</f>
        <v>102.00299999999999</v>
      </c>
      <c r="G26" s="27">
        <v>605.03</v>
      </c>
      <c r="H26" s="27">
        <v>3</v>
      </c>
      <c r="I26" s="27">
        <f>G26-H26</f>
        <v>602.03</v>
      </c>
      <c r="J26" s="27">
        <v>48.792</v>
      </c>
      <c r="K26" s="40"/>
      <c r="L26" s="38">
        <f t="shared" si="4"/>
        <v>48.792</v>
      </c>
      <c r="M26" s="27">
        <v>1500</v>
      </c>
      <c r="N26" s="27">
        <v>573</v>
      </c>
      <c r="O26" s="27">
        <v>2</v>
      </c>
      <c r="P26" s="27">
        <f>M26-N26-O26</f>
        <v>925</v>
      </c>
    </row>
    <row r="27" spans="1:16" ht="21" customHeight="1">
      <c r="A27" s="24">
        <v>20</v>
      </c>
      <c r="B27" s="25" t="s">
        <v>13</v>
      </c>
      <c r="C27" s="26"/>
      <c r="D27" s="27">
        <v>125.932</v>
      </c>
      <c r="E27" s="27">
        <v>11.245</v>
      </c>
      <c r="F27" s="27">
        <f>D27-E27</f>
        <v>114.687</v>
      </c>
      <c r="G27" s="27">
        <v>678.531</v>
      </c>
      <c r="H27" s="27">
        <v>3</v>
      </c>
      <c r="I27" s="27">
        <f>G27-H27</f>
        <v>675.531</v>
      </c>
      <c r="J27" s="27">
        <v>59.209</v>
      </c>
      <c r="K27" s="27"/>
      <c r="L27" s="27">
        <f t="shared" si="4"/>
        <v>59.209</v>
      </c>
      <c r="M27" s="27">
        <v>983</v>
      </c>
      <c r="N27" s="27"/>
      <c r="O27" s="27">
        <v>7</v>
      </c>
      <c r="P27" s="27">
        <f>M27-O27</f>
        <v>976</v>
      </c>
    </row>
    <row r="28" spans="1:16" ht="21" customHeight="1">
      <c r="A28" s="24">
        <v>21</v>
      </c>
      <c r="B28" s="25" t="s">
        <v>14</v>
      </c>
      <c r="C28" s="26"/>
      <c r="D28" s="27">
        <v>307.787</v>
      </c>
      <c r="E28" s="27"/>
      <c r="F28" s="27">
        <f>D28-E28</f>
        <v>307.787</v>
      </c>
      <c r="G28" s="27">
        <v>932.469</v>
      </c>
      <c r="H28" s="27">
        <v>0</v>
      </c>
      <c r="I28" s="27">
        <f>G28-H28</f>
        <v>932.469</v>
      </c>
      <c r="J28" s="27">
        <v>114.094</v>
      </c>
      <c r="K28" s="27"/>
      <c r="L28" s="27">
        <f t="shared" si="4"/>
        <v>114.094</v>
      </c>
      <c r="M28" s="27">
        <v>2330</v>
      </c>
      <c r="N28" s="27"/>
      <c r="O28" s="27">
        <v>0</v>
      </c>
      <c r="P28" s="27">
        <f>M28-O28</f>
        <v>2330</v>
      </c>
    </row>
    <row r="29" spans="1:16" ht="27.75" customHeight="1">
      <c r="A29" s="24">
        <v>22</v>
      </c>
      <c r="B29" s="25" t="s">
        <v>46</v>
      </c>
      <c r="C29" s="26"/>
      <c r="D29" s="27">
        <v>178.604</v>
      </c>
      <c r="E29" s="27"/>
      <c r="F29" s="27">
        <f>D29-J29</f>
        <v>121.32000000000002</v>
      </c>
      <c r="G29" s="41">
        <v>494.71</v>
      </c>
      <c r="H29" s="41"/>
      <c r="I29" s="41">
        <f>G29</f>
        <v>494.71</v>
      </c>
      <c r="J29" s="41">
        <v>57.284</v>
      </c>
      <c r="K29" s="41"/>
      <c r="L29" s="41">
        <f>J29</f>
        <v>57.284</v>
      </c>
      <c r="M29" s="41">
        <v>1231</v>
      </c>
      <c r="N29" s="41">
        <v>466</v>
      </c>
      <c r="O29" s="41"/>
      <c r="P29" s="27">
        <f>M29-N29</f>
        <v>765</v>
      </c>
    </row>
    <row r="30" spans="1:16" ht="21" customHeight="1" thickBot="1">
      <c r="A30" s="24">
        <v>23</v>
      </c>
      <c r="B30" s="25" t="s">
        <v>47</v>
      </c>
      <c r="C30" s="26"/>
      <c r="D30" s="27">
        <v>320.692</v>
      </c>
      <c r="E30" s="27">
        <v>7.882</v>
      </c>
      <c r="F30" s="27">
        <f>D30-E30-J30</f>
        <v>235.304</v>
      </c>
      <c r="G30" s="27">
        <v>682.399</v>
      </c>
      <c r="H30" s="27"/>
      <c r="I30" s="27">
        <f>G30</f>
        <v>682.399</v>
      </c>
      <c r="J30" s="27">
        <v>77.506</v>
      </c>
      <c r="K30" s="27"/>
      <c r="L30" s="27">
        <f>J30</f>
        <v>77.506</v>
      </c>
      <c r="M30" s="27">
        <v>1368</v>
      </c>
      <c r="N30" s="27">
        <v>672</v>
      </c>
      <c r="O30" s="27"/>
      <c r="P30" s="27">
        <f>M30-N30</f>
        <v>696</v>
      </c>
    </row>
    <row r="31" spans="1:17" s="37" customFormat="1" ht="27.75" customHeight="1" thickBot="1">
      <c r="A31" s="33">
        <v>24</v>
      </c>
      <c r="B31" s="32" t="s">
        <v>45</v>
      </c>
      <c r="C31" s="34"/>
      <c r="D31" s="35">
        <f>SUM(D8:D28)+D30+D29</f>
        <v>2468.746</v>
      </c>
      <c r="E31" s="35">
        <f>E30+E27</f>
        <v>19.127</v>
      </c>
      <c r="F31" s="35">
        <f>SUM(F8:F28)+F30+F29</f>
        <v>2266.0370000000003</v>
      </c>
      <c r="G31" s="35">
        <f>SUM(G8:G28)+G30+G29</f>
        <v>12992.360000000002</v>
      </c>
      <c r="H31" s="35">
        <f>SUM(H8:H28)</f>
        <v>16</v>
      </c>
      <c r="I31" s="35">
        <f>SUM(I8:I28)+I30+I29</f>
        <v>12976.360000000002</v>
      </c>
      <c r="J31" s="35">
        <f>SUM(J8:J28)+J30+J29</f>
        <v>1129.2830000000004</v>
      </c>
      <c r="K31" s="35"/>
      <c r="L31" s="35">
        <f>SUM(L8:L28)+L30+L29</f>
        <v>1129.2830000000004</v>
      </c>
      <c r="M31" s="35">
        <f>SUM(M8:M28)+M30+M29</f>
        <v>21928</v>
      </c>
      <c r="N31" s="35">
        <f>N26+N29+N30</f>
        <v>1711</v>
      </c>
      <c r="O31" s="35">
        <f>SUM(O8:O28)</f>
        <v>29</v>
      </c>
      <c r="P31" s="35">
        <f>SUM(P8:P28)+P30+P29</f>
        <v>20188</v>
      </c>
      <c r="Q31" s="36"/>
    </row>
    <row r="32" spans="1:17" ht="19.5" customHeight="1">
      <c r="A32" s="11"/>
      <c r="B32" s="56" t="s">
        <v>21</v>
      </c>
      <c r="C32" s="56"/>
      <c r="D32" s="57"/>
      <c r="E32" s="28"/>
      <c r="F32" s="29"/>
      <c r="G32" s="31"/>
      <c r="H32" s="31"/>
      <c r="I32" s="28"/>
      <c r="J32" s="28"/>
      <c r="K32" s="28"/>
      <c r="L32" s="28"/>
      <c r="M32" s="29"/>
      <c r="N32" s="29"/>
      <c r="O32" s="30"/>
      <c r="P32" s="16"/>
      <c r="Q32" s="7"/>
    </row>
    <row r="33" spans="1:17" ht="19.5" customHeight="1">
      <c r="A33" s="11"/>
      <c r="B33" s="58" t="s">
        <v>49</v>
      </c>
      <c r="C33" s="58"/>
      <c r="D33" s="58"/>
      <c r="E33" s="58"/>
      <c r="F33" s="58"/>
      <c r="G33" s="58" t="s">
        <v>50</v>
      </c>
      <c r="H33" s="60"/>
      <c r="I33" s="60"/>
      <c r="J33" s="60"/>
      <c r="K33" s="60"/>
      <c r="L33" s="58"/>
      <c r="M33" s="60"/>
      <c r="N33" s="60"/>
      <c r="O33" s="59"/>
      <c r="P33" s="59"/>
      <c r="Q33" s="59"/>
    </row>
    <row r="34" spans="1:17" ht="19.5" customHeight="1">
      <c r="A34" s="11"/>
      <c r="B34" s="58" t="s">
        <v>48</v>
      </c>
      <c r="C34" s="58"/>
      <c r="D34" s="58"/>
      <c r="E34" s="58"/>
      <c r="F34" s="58"/>
      <c r="G34" s="58"/>
      <c r="H34" s="31"/>
      <c r="I34" s="28"/>
      <c r="J34" s="28"/>
      <c r="K34" s="28"/>
      <c r="L34" s="58"/>
      <c r="M34" s="59"/>
      <c r="N34" s="59"/>
      <c r="O34" s="59"/>
      <c r="P34" s="59"/>
      <c r="Q34" s="59"/>
    </row>
    <row r="35" spans="1:17" ht="19.5" customHeight="1">
      <c r="A35" s="11"/>
      <c r="B35" s="58"/>
      <c r="C35" s="58"/>
      <c r="D35" s="58"/>
      <c r="E35" s="58"/>
      <c r="F35" s="58"/>
      <c r="G35" s="58"/>
      <c r="H35" s="7"/>
      <c r="I35" s="28"/>
      <c r="J35" s="28"/>
      <c r="K35" s="28"/>
      <c r="L35" s="58"/>
      <c r="M35" s="59"/>
      <c r="N35" s="59"/>
      <c r="O35" s="59"/>
      <c r="P35" s="59"/>
      <c r="Q35" s="59"/>
    </row>
    <row r="36" spans="1:15" ht="12.75">
      <c r="A36" s="11"/>
      <c r="B36" s="12"/>
      <c r="C36" s="13"/>
      <c r="D36" s="14"/>
      <c r="E36" s="14"/>
      <c r="F36" s="15"/>
      <c r="G36" s="7"/>
      <c r="H36" s="7"/>
      <c r="I36" s="7"/>
      <c r="J36" s="7"/>
      <c r="K36" s="7"/>
      <c r="L36" s="7"/>
      <c r="M36" s="7"/>
      <c r="N36" s="7"/>
      <c r="O36" s="7"/>
    </row>
  </sheetData>
  <sheetProtection selectLockedCells="1" selectUnlockedCells="1"/>
  <mergeCells count="16">
    <mergeCell ref="B32:D32"/>
    <mergeCell ref="L35:Q35"/>
    <mergeCell ref="L33:Q33"/>
    <mergeCell ref="L34:Q34"/>
    <mergeCell ref="B33:F33"/>
    <mergeCell ref="G33:K33"/>
    <mergeCell ref="E35:G35"/>
    <mergeCell ref="B34:G34"/>
    <mergeCell ref="B35:D35"/>
    <mergeCell ref="A1:P1"/>
    <mergeCell ref="G2:J2"/>
    <mergeCell ref="A2:A3"/>
    <mergeCell ref="B2:B3"/>
    <mergeCell ref="C2:F2"/>
    <mergeCell ref="A4:P4"/>
    <mergeCell ref="M2:P2"/>
  </mergeCells>
  <printOptions/>
  <pageMargins left="0.38958333333333334" right="0.240625" top="0.11811023622047245" bottom="0.15748031496062992" header="0.5118110236220472" footer="0.5118110236220472"/>
  <pageSetup horizontalDpi="300" verticalDpi="3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K453:K455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K453:K455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Dubrovsky</dc:creator>
  <cp:keywords/>
  <dc:description/>
  <cp:lastModifiedBy>Сигачев</cp:lastModifiedBy>
  <cp:lastPrinted>2017-03-27T07:30:52Z</cp:lastPrinted>
  <dcterms:created xsi:type="dcterms:W3CDTF">2014-01-27T06:07:41Z</dcterms:created>
  <dcterms:modified xsi:type="dcterms:W3CDTF">2017-03-27T08:04:08Z</dcterms:modified>
  <cp:category/>
  <cp:version/>
  <cp:contentType/>
  <cp:contentStatus/>
</cp:coreProperties>
</file>